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20" yWindow="420" windowWidth="13600" windowHeight="1626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81" i="1"/>
  <c r="A80"/>
  <c r="A79"/>
  <c r="A78"/>
  <c r="A77"/>
  <c r="A76"/>
  <c r="A75"/>
  <c r="A74"/>
  <c r="A73"/>
  <c r="A72"/>
  <c r="A71"/>
  <c r="A70"/>
  <c r="A69"/>
  <c r="A68"/>
  <c r="A67"/>
  <c r="A66"/>
  <c r="D80"/>
  <c r="D81"/>
  <c r="D67"/>
  <c r="D68"/>
  <c r="D70"/>
  <c r="D71"/>
  <c r="D72"/>
  <c r="D73"/>
  <c r="D74"/>
  <c r="D75"/>
  <c r="C35"/>
  <c r="C19"/>
  <c r="C28"/>
  <c r="G7"/>
  <c r="C52"/>
  <c r="F11"/>
  <c r="F12"/>
  <c r="C81"/>
  <c r="C80"/>
  <c r="C75"/>
  <c r="C74"/>
  <c r="C73"/>
  <c r="C72"/>
  <c r="C71"/>
  <c r="C70"/>
  <c r="C69"/>
  <c r="C68"/>
  <c r="C67"/>
  <c r="C43"/>
  <c r="C42"/>
  <c r="C34"/>
  <c r="C33"/>
  <c r="C32"/>
  <c r="C27"/>
  <c r="A22"/>
  <c r="A23"/>
  <c r="A24"/>
  <c r="A25"/>
  <c r="A26"/>
  <c r="A27"/>
  <c r="C23"/>
  <c r="A18"/>
  <c r="A19"/>
  <c r="A11"/>
  <c r="A13"/>
  <c r="A14"/>
  <c r="A15"/>
  <c r="C14"/>
  <c r="C13"/>
  <c r="C10"/>
  <c r="C9"/>
  <c r="C8"/>
</calcChain>
</file>

<file path=xl/sharedStrings.xml><?xml version="1.0" encoding="utf-8"?>
<sst xmlns="http://schemas.openxmlformats.org/spreadsheetml/2006/main" count="42" uniqueCount="29">
  <si>
    <t>LB d'après 2sur1</t>
  </si>
  <si>
    <t>E. semiplicatus</t>
  </si>
  <si>
    <t>AA Plate 10</t>
  </si>
  <si>
    <t>*par 3</t>
  </si>
  <si>
    <t>agrandi*1</t>
  </si>
  <si>
    <t>Rock Creek</t>
  </si>
  <si>
    <t>NY 8600</t>
  </si>
  <si>
    <t>2-5</t>
  </si>
  <si>
    <t>3+4</t>
  </si>
  <si>
    <t>7bis</t>
  </si>
  <si>
    <t>10bis</t>
  </si>
  <si>
    <t>17bis</t>
  </si>
  <si>
    <t>E. h. onager</t>
  </si>
  <si>
    <t>16=20</t>
  </si>
  <si>
    <t>2-5=2</t>
  </si>
  <si>
    <t>5=1</t>
  </si>
  <si>
    <t>17=15</t>
  </si>
  <si>
    <t>17bis=14</t>
  </si>
  <si>
    <t>13=18</t>
  </si>
  <si>
    <t>28=26</t>
  </si>
  <si>
    <t>9=10</t>
  </si>
  <si>
    <t>20=27</t>
  </si>
  <si>
    <t>31=30</t>
  </si>
  <si>
    <t>32=31</t>
  </si>
  <si>
    <t>Log10 onag.</t>
  </si>
  <si>
    <t>Reconstit 2003</t>
  </si>
  <si>
    <t>Reconstit 2006</t>
  </si>
  <si>
    <t>San Diego</t>
    <phoneticPr fontId="3"/>
  </si>
  <si>
    <t>San Diego</t>
    <phoneticPr fontId="3"/>
  </si>
</sst>
</file>

<file path=xl/styles.xml><?xml version="1.0" encoding="utf-8"?>
<styleSheet xmlns="http://schemas.openxmlformats.org/spreadsheetml/2006/main">
  <numFmts count="4">
    <numFmt numFmtId="168" formatCode="0.0"/>
    <numFmt numFmtId="169" formatCode="0.000"/>
    <numFmt numFmtId="170" formatCode="0.0"/>
    <numFmt numFmtId="171" formatCode="0.000"/>
  </numFmts>
  <fonts count="8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b/>
      <sz val="9"/>
      <color indexed="12"/>
      <name val="Geneva"/>
    </font>
    <font>
      <sz val="9"/>
      <color indexed="12"/>
      <name val="Geneva"/>
    </font>
    <font>
      <sz val="9"/>
      <color indexed="10"/>
      <name val="Geneva"/>
    </font>
    <font>
      <b/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168" fontId="4" fillId="0" borderId="0" xfId="0" applyNumberFormat="1" applyFont="1"/>
    <xf numFmtId="168" fontId="5" fillId="0" borderId="0" xfId="0" applyNumberFormat="1" applyFont="1"/>
    <xf numFmtId="168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5" fillId="0" borderId="0" xfId="0" applyFont="1"/>
    <xf numFmtId="0" fontId="4" fillId="0" borderId="0" xfId="0" applyFont="1"/>
    <xf numFmtId="168" fontId="2" fillId="0" borderId="0" xfId="0" applyNumberFormat="1" applyFont="1"/>
    <xf numFmtId="168" fontId="1" fillId="0" borderId="0" xfId="0" applyNumberFormat="1" applyFont="1"/>
    <xf numFmtId="0" fontId="0" fillId="0" borderId="0" xfId="0" applyAlignment="1">
      <alignment horizontal="center" vertical="top"/>
    </xf>
    <xf numFmtId="0" fontId="6" fillId="0" borderId="0" xfId="0" applyFont="1"/>
    <xf numFmtId="169" fontId="2" fillId="0" borderId="0" xfId="0" applyNumberFormat="1" applyFont="1" applyAlignment="1">
      <alignment horizontal="right" vertical="top"/>
    </xf>
    <xf numFmtId="169" fontId="2" fillId="0" borderId="0" xfId="0" applyNumberFormat="1" applyFont="1"/>
    <xf numFmtId="169" fontId="4" fillId="0" borderId="0" xfId="0" applyNumberFormat="1" applyFont="1" applyAlignment="1">
      <alignment horizontal="right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168" fontId="7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169" fontId="7" fillId="0" borderId="0" xfId="0" applyNumberFormat="1" applyFont="1" applyAlignment="1">
      <alignment horizontal="right" vertical="top"/>
    </xf>
    <xf numFmtId="169" fontId="7" fillId="0" borderId="0" xfId="0" applyNumberFormat="1" applyFont="1"/>
    <xf numFmtId="170" fontId="6" fillId="0" borderId="0" xfId="0" applyNumberFormat="1" applyFont="1"/>
    <xf numFmtId="171" fontId="6" fillId="0" borderId="0" xfId="0" applyNumberFormat="1" applyFont="1" applyAlignment="1">
      <alignment horizontal="center" vertical="top"/>
    </xf>
    <xf numFmtId="171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E. semiplicatus skull</a:t>
            </a:r>
          </a:p>
        </c:rich>
      </c:tx>
      <c:layout>
        <c:manualLayout>
          <c:xMode val="edge"/>
          <c:yMode val="edge"/>
          <c:x val="0.380761616191762"/>
          <c:y val="0.03508786958551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2284603945343"/>
          <c:y val="0.223685168607664"/>
          <c:w val="0.687374917651445"/>
          <c:h val="0.565791897066445"/>
        </c:manualLayout>
      </c:layout>
      <c:lineChart>
        <c:grouping val="standard"/>
        <c:ser>
          <c:idx val="0"/>
          <c:order val="0"/>
          <c:tx>
            <c:strRef>
              <c:f>Feuil1!$C$65</c:f>
              <c:strCache>
                <c:ptCount val="1"/>
                <c:pt idx="0">
                  <c:v>NY 8600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Feuil1!$B$66:$B$81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Feuil1!$C$66:$C$81</c:f>
              <c:numCache>
                <c:formatCode>0.000</c:formatCode>
                <c:ptCount val="16"/>
                <c:pt idx="1">
                  <c:v>0.00272260730973572</c:v>
                </c:pt>
                <c:pt idx="2">
                  <c:v>0.0272230343590154</c:v>
                </c:pt>
                <c:pt idx="3">
                  <c:v>-0.0723413880414567</c:v>
                </c:pt>
                <c:pt idx="4">
                  <c:v>-0.00716566323404866</c:v>
                </c:pt>
                <c:pt idx="5">
                  <c:v>0.0569791080313093</c:v>
                </c:pt>
                <c:pt idx="6">
                  <c:v>0.0600810641475728</c:v>
                </c:pt>
                <c:pt idx="7">
                  <c:v>-0.0366288953621612</c:v>
                </c:pt>
                <c:pt idx="8">
                  <c:v>-0.00464490504576354</c:v>
                </c:pt>
                <c:pt idx="9">
                  <c:v>-0.114496389823758</c:v>
                </c:pt>
                <c:pt idx="14">
                  <c:v>0.0582997026172829</c:v>
                </c:pt>
                <c:pt idx="15">
                  <c:v>-0.0423891254585218</c:v>
                </c:pt>
              </c:numCache>
            </c:numRef>
          </c:val>
        </c:ser>
        <c:ser>
          <c:idx val="1"/>
          <c:order val="1"/>
          <c:tx>
            <c:strRef>
              <c:f>Feuil1!$D$65</c:f>
              <c:strCache>
                <c:ptCount val="1"/>
                <c:pt idx="0">
                  <c:v>NY 8600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Feuil1!$B$66:$B$81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Feuil1!$D$66:$D$81</c:f>
              <c:numCache>
                <c:formatCode>0.000</c:formatCode>
                <c:ptCount val="16"/>
                <c:pt idx="1">
                  <c:v>-0.00100526520950739</c:v>
                </c:pt>
                <c:pt idx="2">
                  <c:v>-0.011041465736267</c:v>
                </c:pt>
                <c:pt idx="4">
                  <c:v>-0.00716566323404866</c:v>
                </c:pt>
                <c:pt idx="5">
                  <c:v>0.0569791080313093</c:v>
                </c:pt>
                <c:pt idx="6">
                  <c:v>0.0498618989658868</c:v>
                </c:pt>
                <c:pt idx="7">
                  <c:v>-0.0162676127144534</c:v>
                </c:pt>
                <c:pt idx="8">
                  <c:v>-0.00464490504576354</c:v>
                </c:pt>
                <c:pt idx="9">
                  <c:v>-0.0916335068642537</c:v>
                </c:pt>
                <c:pt idx="14">
                  <c:v>0.016907017459058</c:v>
                </c:pt>
                <c:pt idx="15">
                  <c:v>-0.0336152011510165</c:v>
                </c:pt>
              </c:numCache>
            </c:numRef>
          </c:val>
        </c:ser>
        <c:marker val="1"/>
        <c:axId val="70871688"/>
        <c:axId val="70778824"/>
      </c:lineChart>
      <c:catAx>
        <c:axId val="708716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0778824"/>
        <c:crosses val="autoZero"/>
        <c:auto val="1"/>
        <c:lblAlgn val="ctr"/>
        <c:lblOffset val="100"/>
        <c:tickLblSkip val="1"/>
        <c:tickMarkSkip val="1"/>
      </c:catAx>
      <c:valAx>
        <c:axId val="70778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260521105815416"/>
              <c:y val="0.14473746204025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087168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691589646967"/>
          <c:y val="0.442984353517139"/>
          <c:w val="0.14028059543907"/>
          <c:h val="0.1271935272474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65</xdr:row>
      <xdr:rowOff>38100</xdr:rowOff>
    </xdr:from>
    <xdr:to>
      <xdr:col>11</xdr:col>
      <xdr:colOff>711200</xdr:colOff>
      <xdr:row>82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81"/>
  <sheetViews>
    <sheetView tabSelected="1" topLeftCell="A35" workbookViewId="0">
      <selection activeCell="A49" sqref="A49:A81"/>
    </sheetView>
  </sheetViews>
  <sheetFormatPr baseColWidth="10" defaultRowHeight="13"/>
  <cols>
    <col min="2" max="2" width="11.6640625" customWidth="1"/>
    <col min="3" max="3" width="11.5" customWidth="1"/>
    <col min="4" max="4" width="11.6640625" customWidth="1"/>
    <col min="5" max="5" width="11.6640625" style="28" customWidth="1"/>
    <col min="6" max="6" width="14.6640625" customWidth="1"/>
  </cols>
  <sheetData>
    <row r="1" spans="1:7" s="20" customFormat="1">
      <c r="B1" s="21"/>
      <c r="C1" s="21"/>
      <c r="D1" s="21"/>
      <c r="E1" s="24"/>
      <c r="F1" s="21"/>
    </row>
    <row r="2" spans="1:7" s="20" customFormat="1">
      <c r="B2" s="22"/>
      <c r="D2" s="22"/>
      <c r="E2" s="25"/>
      <c r="F2" s="20" t="s">
        <v>0</v>
      </c>
    </row>
    <row r="3" spans="1:7" s="20" customFormat="1">
      <c r="B3" s="22"/>
      <c r="C3" s="22" t="s">
        <v>1</v>
      </c>
      <c r="D3" s="22" t="s">
        <v>1</v>
      </c>
      <c r="E3" s="25"/>
      <c r="F3" s="23" t="s">
        <v>1</v>
      </c>
    </row>
    <row r="4" spans="1:7" s="20" customFormat="1">
      <c r="B4" s="22" t="s">
        <v>2</v>
      </c>
      <c r="C4" s="22" t="s">
        <v>3</v>
      </c>
      <c r="D4" s="22" t="s">
        <v>4</v>
      </c>
      <c r="E4" s="25">
        <v>2006</v>
      </c>
      <c r="F4" s="23">
        <v>2003</v>
      </c>
    </row>
    <row r="5" spans="1:7" s="20" customFormat="1">
      <c r="B5" s="22" t="s">
        <v>27</v>
      </c>
      <c r="C5" s="22" t="s">
        <v>27</v>
      </c>
      <c r="D5" s="22" t="s">
        <v>27</v>
      </c>
      <c r="E5" s="25"/>
      <c r="F5" s="23" t="s">
        <v>5</v>
      </c>
    </row>
    <row r="6" spans="1:7" s="20" customFormat="1">
      <c r="B6" s="22" t="s">
        <v>6</v>
      </c>
      <c r="C6" s="22" t="s">
        <v>6</v>
      </c>
      <c r="D6" s="22" t="s">
        <v>6</v>
      </c>
      <c r="E6" s="25"/>
      <c r="F6" s="23" t="s">
        <v>28</v>
      </c>
    </row>
    <row r="7" spans="1:7">
      <c r="A7" s="3">
        <v>1</v>
      </c>
      <c r="B7" s="4"/>
      <c r="C7" s="4"/>
      <c r="D7" s="5"/>
      <c r="E7" s="26"/>
      <c r="F7" s="6">
        <v>450</v>
      </c>
      <c r="G7">
        <f>450-240-124.5</f>
        <v>85.5</v>
      </c>
    </row>
    <row r="8" spans="1:7">
      <c r="A8" s="3">
        <v>2</v>
      </c>
      <c r="B8" s="7">
        <v>78</v>
      </c>
      <c r="C8" s="7">
        <f>3*B8</f>
        <v>234</v>
      </c>
      <c r="D8" s="7"/>
      <c r="E8" s="27">
        <v>234</v>
      </c>
      <c r="F8" s="8">
        <v>240</v>
      </c>
    </row>
    <row r="9" spans="1:7">
      <c r="A9" s="9" t="s">
        <v>7</v>
      </c>
      <c r="B9" s="10">
        <v>38</v>
      </c>
      <c r="C9" s="7">
        <f>3*B9</f>
        <v>114</v>
      </c>
      <c r="D9" s="10">
        <v>114</v>
      </c>
      <c r="E9" s="28">
        <v>114</v>
      </c>
      <c r="F9" s="1">
        <v>114</v>
      </c>
    </row>
    <row r="10" spans="1:7">
      <c r="A10" s="3">
        <v>3</v>
      </c>
      <c r="B10" s="10">
        <v>38</v>
      </c>
      <c r="C10" s="7">
        <f>3*B10</f>
        <v>114</v>
      </c>
      <c r="D10" s="10"/>
      <c r="E10" s="28">
        <v>114</v>
      </c>
      <c r="F10" s="1">
        <v>124.5</v>
      </c>
    </row>
    <row r="11" spans="1:7">
      <c r="A11" s="3">
        <f>A10+1</f>
        <v>4</v>
      </c>
      <c r="B11" s="10"/>
      <c r="C11" s="1"/>
      <c r="D11" s="10"/>
      <c r="F11" s="12">
        <f>210-124.5</f>
        <v>85.5</v>
      </c>
    </row>
    <row r="12" spans="1:7">
      <c r="A12" s="3" t="s">
        <v>8</v>
      </c>
      <c r="B12" s="11"/>
      <c r="C12" s="12"/>
      <c r="D12" s="11"/>
      <c r="F12" s="12">
        <f>450-240</f>
        <v>210</v>
      </c>
    </row>
    <row r="13" spans="1:7">
      <c r="A13" s="3">
        <f>A11+1</f>
        <v>5</v>
      </c>
      <c r="B13" s="10">
        <v>40</v>
      </c>
      <c r="C13" s="7">
        <f>3*B13</f>
        <v>120</v>
      </c>
      <c r="D13" s="10"/>
      <c r="E13" s="28">
        <v>120</v>
      </c>
      <c r="F13" s="1">
        <v>120</v>
      </c>
    </row>
    <row r="14" spans="1:7">
      <c r="A14" s="3">
        <f>A13+1</f>
        <v>6</v>
      </c>
      <c r="B14" s="10">
        <v>30</v>
      </c>
      <c r="C14" s="7">
        <f>3*B14</f>
        <v>90</v>
      </c>
      <c r="D14" s="10"/>
      <c r="E14" s="28">
        <v>90</v>
      </c>
      <c r="F14" s="1">
        <v>99</v>
      </c>
    </row>
    <row r="15" spans="1:7">
      <c r="A15" s="3">
        <f>A14+1</f>
        <v>7</v>
      </c>
      <c r="B15" s="10"/>
      <c r="C15" s="10"/>
      <c r="D15" s="10">
        <v>87</v>
      </c>
      <c r="F15" s="1">
        <v>87</v>
      </c>
    </row>
    <row r="16" spans="1:7">
      <c r="A16" s="3" t="s">
        <v>9</v>
      </c>
      <c r="B16" s="10"/>
      <c r="C16" s="10"/>
      <c r="D16" s="10">
        <v>74</v>
      </c>
      <c r="F16" s="1">
        <v>74</v>
      </c>
    </row>
    <row r="17" spans="1:6">
      <c r="A17" s="3">
        <v>8</v>
      </c>
      <c r="B17" s="10"/>
      <c r="C17" s="10"/>
      <c r="D17" s="10">
        <v>162</v>
      </c>
      <c r="F17" s="1">
        <v>162</v>
      </c>
    </row>
    <row r="18" spans="1:6">
      <c r="A18" s="3">
        <f>A17+1</f>
        <v>9</v>
      </c>
      <c r="B18" s="10"/>
      <c r="C18" s="10"/>
      <c r="D18" s="10"/>
      <c r="F18" s="1"/>
    </row>
    <row r="19" spans="1:6">
      <c r="A19" s="3">
        <f>A18+1</f>
        <v>10</v>
      </c>
      <c r="B19" s="10">
        <v>13</v>
      </c>
      <c r="C19" s="7">
        <f>3*B19</f>
        <v>39</v>
      </c>
      <c r="D19" s="10">
        <v>37</v>
      </c>
      <c r="E19" s="28">
        <v>39</v>
      </c>
      <c r="F19" s="1">
        <v>37</v>
      </c>
    </row>
    <row r="20" spans="1:6">
      <c r="A20" s="3" t="s">
        <v>10</v>
      </c>
      <c r="B20" s="10"/>
      <c r="C20" s="10"/>
      <c r="D20" s="10"/>
      <c r="F20" s="1"/>
    </row>
    <row r="21" spans="1:6">
      <c r="A21" s="3">
        <v>11</v>
      </c>
      <c r="B21" s="10"/>
      <c r="C21" s="10"/>
      <c r="D21" s="10"/>
      <c r="F21" s="1"/>
    </row>
    <row r="22" spans="1:6">
      <c r="A22" s="3">
        <f t="shared" ref="A22:A27" si="0">A21+1</f>
        <v>12</v>
      </c>
      <c r="B22" s="10"/>
      <c r="C22" s="10"/>
      <c r="D22" s="10"/>
      <c r="F22" s="1"/>
    </row>
    <row r="23" spans="1:6">
      <c r="A23" s="3">
        <f t="shared" si="0"/>
        <v>13</v>
      </c>
      <c r="B23" s="10">
        <v>65</v>
      </c>
      <c r="C23" s="7">
        <f>3*B23</f>
        <v>195</v>
      </c>
      <c r="D23" s="10"/>
      <c r="E23" s="28">
        <v>195</v>
      </c>
      <c r="F23" s="1">
        <v>195</v>
      </c>
    </row>
    <row r="24" spans="1:6">
      <c r="A24" s="3">
        <f t="shared" si="0"/>
        <v>14</v>
      </c>
      <c r="B24" s="10"/>
      <c r="C24" s="10"/>
      <c r="D24" s="10"/>
      <c r="F24" s="1"/>
    </row>
    <row r="25" spans="1:6">
      <c r="A25" s="3">
        <f t="shared" si="0"/>
        <v>15</v>
      </c>
      <c r="B25" s="10"/>
      <c r="C25" s="10"/>
      <c r="D25" s="10"/>
      <c r="F25" s="1"/>
    </row>
    <row r="26" spans="1:6">
      <c r="A26" s="3">
        <f t="shared" si="0"/>
        <v>16</v>
      </c>
      <c r="B26" s="10"/>
      <c r="C26" s="10"/>
      <c r="D26" s="10"/>
      <c r="F26" s="1"/>
    </row>
    <row r="27" spans="1:6">
      <c r="A27" s="3">
        <f t="shared" si="0"/>
        <v>17</v>
      </c>
      <c r="B27" s="10">
        <v>21</v>
      </c>
      <c r="C27" s="7">
        <f>3*B27</f>
        <v>63</v>
      </c>
      <c r="D27" s="10"/>
      <c r="E27" s="28">
        <v>63</v>
      </c>
      <c r="F27" s="1">
        <v>64.5</v>
      </c>
    </row>
    <row r="28" spans="1:6">
      <c r="A28" s="3" t="s">
        <v>11</v>
      </c>
      <c r="B28" s="10">
        <v>13.1</v>
      </c>
      <c r="C28" s="7">
        <f>3*B28</f>
        <v>39.299999999999997</v>
      </c>
      <c r="D28" s="10">
        <v>37.5</v>
      </c>
      <c r="E28" s="28">
        <v>39.299999999999997</v>
      </c>
      <c r="F28" s="1">
        <v>37.5</v>
      </c>
    </row>
    <row r="29" spans="1:6">
      <c r="A29" s="3">
        <v>18</v>
      </c>
      <c r="B29" s="10"/>
      <c r="C29" s="10"/>
      <c r="D29" s="10"/>
      <c r="F29" s="1"/>
    </row>
    <row r="30" spans="1:6">
      <c r="A30" s="3">
        <v>19</v>
      </c>
      <c r="B30" s="10"/>
      <c r="C30" s="10"/>
      <c r="D30" s="10"/>
      <c r="F30" s="1"/>
    </row>
    <row r="31" spans="1:6">
      <c r="A31" s="3">
        <v>20</v>
      </c>
      <c r="B31" s="10"/>
      <c r="C31" s="10"/>
      <c r="D31" s="10"/>
      <c r="F31" s="1"/>
    </row>
    <row r="32" spans="1:6">
      <c r="A32" s="3">
        <v>21</v>
      </c>
      <c r="B32" s="10">
        <v>20</v>
      </c>
      <c r="C32" s="7">
        <f>3*B32</f>
        <v>60</v>
      </c>
      <c r="D32" s="10"/>
      <c r="F32" s="1">
        <v>60</v>
      </c>
    </row>
    <row r="33" spans="1:7">
      <c r="A33" s="3">
        <v>22</v>
      </c>
      <c r="B33" s="10">
        <v>18</v>
      </c>
      <c r="C33" s="7">
        <f>3*B33</f>
        <v>54</v>
      </c>
      <c r="D33" s="10"/>
      <c r="F33" s="1">
        <v>54</v>
      </c>
    </row>
    <row r="34" spans="1:7">
      <c r="A34" s="3">
        <v>23</v>
      </c>
      <c r="B34" s="7">
        <v>116</v>
      </c>
      <c r="C34" s="7">
        <f>3*B34</f>
        <v>348</v>
      </c>
      <c r="D34" s="10"/>
      <c r="E34" s="28">
        <v>348</v>
      </c>
      <c r="F34" s="1">
        <v>351</v>
      </c>
    </row>
    <row r="35" spans="1:7">
      <c r="A35" s="3">
        <v>24</v>
      </c>
      <c r="B35" s="10">
        <v>50</v>
      </c>
      <c r="C35" s="7">
        <f>3*B35</f>
        <v>150</v>
      </c>
      <c r="D35" s="10"/>
      <c r="E35" s="28">
        <v>150</v>
      </c>
      <c r="F35" s="1"/>
    </row>
    <row r="36" spans="1:7">
      <c r="A36" s="3">
        <v>25</v>
      </c>
      <c r="B36" s="10"/>
      <c r="C36" s="10"/>
      <c r="D36" s="10"/>
      <c r="F36" s="1"/>
    </row>
    <row r="37" spans="1:7">
      <c r="A37" s="3">
        <v>26</v>
      </c>
      <c r="B37" s="10">
        <v>33</v>
      </c>
      <c r="C37" s="10">
        <v>99</v>
      </c>
      <c r="F37" s="1">
        <v>99</v>
      </c>
    </row>
    <row r="38" spans="1:7">
      <c r="A38" s="3">
        <v>27</v>
      </c>
      <c r="B38" s="10"/>
      <c r="C38" s="10"/>
      <c r="D38" s="10"/>
      <c r="F38" s="1"/>
    </row>
    <row r="39" spans="1:7">
      <c r="A39" s="3">
        <v>28</v>
      </c>
      <c r="B39" s="10"/>
      <c r="C39" s="10"/>
      <c r="D39" s="10"/>
      <c r="F39" s="1"/>
    </row>
    <row r="40" spans="1:7">
      <c r="A40" s="3">
        <v>29</v>
      </c>
      <c r="B40" s="10"/>
      <c r="C40" s="10"/>
      <c r="D40" s="10"/>
      <c r="F40" s="1"/>
    </row>
    <row r="41" spans="1:7">
      <c r="A41" s="3">
        <v>30</v>
      </c>
      <c r="B41" s="10"/>
      <c r="C41" s="10"/>
      <c r="D41" s="10"/>
      <c r="F41" s="1"/>
    </row>
    <row r="42" spans="1:7">
      <c r="A42" s="3">
        <v>31</v>
      </c>
      <c r="B42" s="13">
        <v>50</v>
      </c>
      <c r="C42" s="7">
        <f>3*B42</f>
        <v>150</v>
      </c>
      <c r="D42" s="13"/>
      <c r="E42" s="26">
        <v>150</v>
      </c>
      <c r="F42" s="14">
        <v>165</v>
      </c>
    </row>
    <row r="43" spans="1:7">
      <c r="A43" s="3">
        <v>32</v>
      </c>
      <c r="B43" s="13">
        <v>50</v>
      </c>
      <c r="C43" s="7">
        <f>3*B43</f>
        <v>150</v>
      </c>
      <c r="D43" s="13"/>
      <c r="E43" s="26">
        <v>150</v>
      </c>
      <c r="F43" s="14">
        <v>147</v>
      </c>
    </row>
    <row r="44" spans="1:7">
      <c r="A44" s="3"/>
      <c r="C44" s="9"/>
      <c r="D44" s="9"/>
      <c r="E44" s="29"/>
      <c r="F44" s="10"/>
    </row>
    <row r="45" spans="1:7">
      <c r="A45" s="3"/>
      <c r="C45" s="15" t="s">
        <v>25</v>
      </c>
      <c r="D45" s="15" t="s">
        <v>26</v>
      </c>
      <c r="E45" s="30"/>
      <c r="F45" s="15"/>
    </row>
    <row r="46" spans="1:7">
      <c r="C46" s="10" t="s">
        <v>1</v>
      </c>
      <c r="D46" s="15"/>
      <c r="E46" s="30"/>
      <c r="F46" s="15"/>
    </row>
    <row r="47" spans="1:7">
      <c r="A47" s="15"/>
      <c r="C47" s="2" t="s">
        <v>5</v>
      </c>
      <c r="D47" s="15"/>
      <c r="E47" s="30"/>
      <c r="F47" s="15"/>
    </row>
    <row r="48" spans="1:7">
      <c r="A48" s="15" t="s">
        <v>12</v>
      </c>
      <c r="C48" s="2" t="s">
        <v>6</v>
      </c>
      <c r="D48" s="15"/>
      <c r="E48" s="30"/>
      <c r="F48" s="15"/>
      <c r="G48" s="10"/>
    </row>
    <row r="49" spans="1:7">
      <c r="A49" s="33">
        <v>55.900000000000006</v>
      </c>
      <c r="B49" s="3" t="s">
        <v>13</v>
      </c>
    </row>
    <row r="50" spans="1:7">
      <c r="A50" s="33">
        <v>348.80645161290323</v>
      </c>
      <c r="B50" s="3">
        <v>23</v>
      </c>
      <c r="C50" s="10">
        <v>351</v>
      </c>
      <c r="D50" s="28">
        <v>348</v>
      </c>
    </row>
    <row r="51" spans="1:7">
      <c r="A51" s="33">
        <v>116.93548387096774</v>
      </c>
      <c r="B51" s="3">
        <v>3</v>
      </c>
      <c r="C51" s="10">
        <v>124.5</v>
      </c>
      <c r="D51" s="28">
        <v>114</v>
      </c>
    </row>
    <row r="52" spans="1:7">
      <c r="A52" s="33">
        <v>100.99677419354839</v>
      </c>
      <c r="B52" s="3">
        <v>4</v>
      </c>
      <c r="C52" s="12">
        <f>210-124.5</f>
        <v>85.5</v>
      </c>
    </row>
    <row r="53" spans="1:7">
      <c r="A53" s="33">
        <v>115.89655172413794</v>
      </c>
      <c r="B53" s="3" t="s">
        <v>14</v>
      </c>
      <c r="C53" s="10">
        <v>114</v>
      </c>
      <c r="D53" s="28">
        <v>114</v>
      </c>
    </row>
    <row r="54" spans="1:7">
      <c r="A54" s="33">
        <v>105.24516129032257</v>
      </c>
      <c r="B54" s="3" t="s">
        <v>15</v>
      </c>
      <c r="C54" s="10">
        <v>120</v>
      </c>
      <c r="D54" s="28">
        <v>120</v>
      </c>
    </row>
    <row r="55" spans="1:7">
      <c r="A55" s="33">
        <v>56.166666666666664</v>
      </c>
      <c r="B55" s="3" t="s">
        <v>16</v>
      </c>
      <c r="C55" s="10">
        <v>64.5</v>
      </c>
      <c r="D55" s="28">
        <v>63</v>
      </c>
      <c r="F55" s="16"/>
    </row>
    <row r="56" spans="1:7">
      <c r="A56" s="33">
        <v>40.799999999999997</v>
      </c>
      <c r="B56" s="3" t="s">
        <v>17</v>
      </c>
      <c r="C56" s="10">
        <v>37.5</v>
      </c>
      <c r="D56" s="28">
        <v>39.299999999999997</v>
      </c>
    </row>
    <row r="57" spans="1:7">
      <c r="A57" s="33">
        <v>197.09677419354838</v>
      </c>
      <c r="B57" s="3" t="s">
        <v>18</v>
      </c>
      <c r="C57" s="10">
        <v>195</v>
      </c>
      <c r="D57" s="28">
        <v>195</v>
      </c>
    </row>
    <row r="58" spans="1:7">
      <c r="A58" s="33">
        <v>48.161290322580648</v>
      </c>
      <c r="B58" s="3">
        <v>10</v>
      </c>
      <c r="C58" s="10">
        <v>37</v>
      </c>
      <c r="D58" s="28">
        <v>39</v>
      </c>
    </row>
    <row r="59" spans="1:7">
      <c r="A59" s="33">
        <v>102.06451612903226</v>
      </c>
      <c r="B59" s="3">
        <v>25</v>
      </c>
      <c r="C59" s="16"/>
    </row>
    <row r="60" spans="1:7">
      <c r="A60" s="33">
        <v>89.86666666666666</v>
      </c>
      <c r="B60" s="3" t="s">
        <v>19</v>
      </c>
    </row>
    <row r="61" spans="1:7">
      <c r="A61" s="33">
        <v>63.21290322580645</v>
      </c>
      <c r="B61" s="3" t="s">
        <v>20</v>
      </c>
      <c r="C61" s="16"/>
      <c r="F61" s="16"/>
    </row>
    <row r="62" spans="1:7">
      <c r="A62" s="33">
        <v>14.24</v>
      </c>
      <c r="B62" s="3" t="s">
        <v>21</v>
      </c>
    </row>
    <row r="63" spans="1:7">
      <c r="A63" s="33">
        <v>144.27272727272728</v>
      </c>
      <c r="B63" s="3" t="s">
        <v>22</v>
      </c>
      <c r="C63" s="13">
        <v>165</v>
      </c>
      <c r="D63" s="26">
        <v>150</v>
      </c>
      <c r="F63" s="16"/>
      <c r="G63" s="10"/>
    </row>
    <row r="64" spans="1:7">
      <c r="A64" s="33">
        <v>162.07142857142858</v>
      </c>
      <c r="B64" s="3" t="s">
        <v>23</v>
      </c>
      <c r="C64" s="13">
        <v>147</v>
      </c>
      <c r="D64" s="26">
        <v>150</v>
      </c>
    </row>
    <row r="65" spans="1:7">
      <c r="A65" s="15" t="s">
        <v>24</v>
      </c>
      <c r="B65" s="15"/>
      <c r="C65" s="2" t="s">
        <v>6</v>
      </c>
      <c r="D65" s="2" t="s">
        <v>6</v>
      </c>
      <c r="E65" s="30"/>
      <c r="F65" s="15"/>
    </row>
    <row r="66" spans="1:7">
      <c r="A66" s="34">
        <f t="shared" ref="A66:A81" si="1">LOG10(A49)</f>
        <v>1.7474118078864234</v>
      </c>
      <c r="B66" s="15">
        <v>16</v>
      </c>
      <c r="C66" s="17"/>
      <c r="D66" s="17"/>
      <c r="E66" s="31"/>
      <c r="F66" s="17"/>
      <c r="G66" s="17"/>
    </row>
    <row r="67" spans="1:7">
      <c r="A67" s="34">
        <f t="shared" si="1"/>
        <v>2.5425845091560881</v>
      </c>
      <c r="B67" s="15">
        <v>23</v>
      </c>
      <c r="C67" s="17">
        <f t="shared" ref="C67:D81" si="2">LOG10(C50)-$A67</f>
        <v>2.7226073097357251E-3</v>
      </c>
      <c r="D67" s="17">
        <f t="shared" si="2"/>
        <v>-1.0052652095073888E-3</v>
      </c>
      <c r="E67" s="31"/>
      <c r="F67" s="17"/>
      <c r="G67" s="17"/>
    </row>
    <row r="68" spans="1:7">
      <c r="A68" s="34">
        <f t="shared" si="1"/>
        <v>2.0679463170727397</v>
      </c>
      <c r="B68" s="15">
        <v>3</v>
      </c>
      <c r="C68" s="17">
        <f t="shared" si="2"/>
        <v>2.7223034359015408E-2</v>
      </c>
      <c r="D68" s="17">
        <f t="shared" si="2"/>
        <v>-1.1041465736266964E-2</v>
      </c>
      <c r="E68" s="31"/>
      <c r="F68" s="10"/>
      <c r="G68" s="17"/>
    </row>
    <row r="69" spans="1:7">
      <c r="A69" s="34">
        <f t="shared" si="1"/>
        <v>2.0043075027696293</v>
      </c>
      <c r="B69" s="15">
        <v>4</v>
      </c>
      <c r="C69" s="19">
        <f t="shared" si="2"/>
        <v>-7.2341388041456733E-2</v>
      </c>
      <c r="D69" s="19"/>
      <c r="E69" s="31"/>
      <c r="F69" s="10"/>
      <c r="G69" s="17"/>
    </row>
    <row r="70" spans="1:7">
      <c r="A70" s="35">
        <f t="shared" si="1"/>
        <v>2.0640705145705214</v>
      </c>
      <c r="B70" s="3" t="s">
        <v>7</v>
      </c>
      <c r="C70" s="17">
        <f t="shared" si="2"/>
        <v>-7.1656632340486581E-3</v>
      </c>
      <c r="D70" s="17">
        <f t="shared" si="2"/>
        <v>-7.1656632340486581E-3</v>
      </c>
      <c r="E70" s="32"/>
      <c r="F70" s="10"/>
      <c r="G70" s="17"/>
    </row>
    <row r="71" spans="1:7">
      <c r="A71" s="35">
        <f t="shared" si="1"/>
        <v>2.0222021380163153</v>
      </c>
      <c r="B71" s="3">
        <v>5</v>
      </c>
      <c r="C71" s="17">
        <f t="shared" si="2"/>
        <v>5.6979108031309345E-2</v>
      </c>
      <c r="D71" s="17">
        <f t="shared" si="2"/>
        <v>5.6979108031309345E-2</v>
      </c>
      <c r="E71" s="32"/>
      <c r="F71" s="18"/>
      <c r="G71" s="17"/>
    </row>
    <row r="72" spans="1:7">
      <c r="A72" s="35">
        <f t="shared" si="1"/>
        <v>1.7494786504876949</v>
      </c>
      <c r="B72" s="3">
        <v>17</v>
      </c>
      <c r="C72" s="17">
        <f t="shared" si="2"/>
        <v>6.008106414757286E-2</v>
      </c>
      <c r="D72" s="17">
        <f t="shared" si="2"/>
        <v>4.9861898965886775E-2</v>
      </c>
      <c r="E72" s="32"/>
      <c r="F72" s="18"/>
      <c r="G72" s="17"/>
    </row>
    <row r="73" spans="1:7">
      <c r="A73" s="35">
        <f t="shared" si="1"/>
        <v>1.61066016308988</v>
      </c>
      <c r="B73" s="3" t="s">
        <v>11</v>
      </c>
      <c r="C73" s="17">
        <f t="shared" si="2"/>
        <v>-3.6628895362161185E-2</v>
      </c>
      <c r="D73" s="17">
        <f t="shared" si="2"/>
        <v>-1.6267612714453428E-2</v>
      </c>
      <c r="E73" s="32"/>
      <c r="F73" s="18"/>
      <c r="G73" s="17"/>
    </row>
    <row r="74" spans="1:7">
      <c r="A74" s="35">
        <f t="shared" si="1"/>
        <v>2.2946795164082814</v>
      </c>
      <c r="B74" s="3">
        <v>13</v>
      </c>
      <c r="C74" s="17">
        <f t="shared" si="2"/>
        <v>-4.6449050457635366E-3</v>
      </c>
      <c r="D74" s="17">
        <f t="shared" si="2"/>
        <v>-4.6449050457635366E-3</v>
      </c>
      <c r="E74" s="32"/>
      <c r="F74" s="10"/>
      <c r="G74" s="17"/>
    </row>
    <row r="75" spans="1:7">
      <c r="A75" s="35">
        <f t="shared" si="1"/>
        <v>1.6826981138907529</v>
      </c>
      <c r="B75" s="3">
        <v>10</v>
      </c>
      <c r="C75" s="17">
        <f t="shared" si="2"/>
        <v>-0.11449638982375787</v>
      </c>
      <c r="D75" s="17">
        <f t="shared" si="2"/>
        <v>-9.1633506864253755E-2</v>
      </c>
      <c r="E75" s="32"/>
      <c r="F75" s="10"/>
      <c r="G75" s="17"/>
    </row>
    <row r="76" spans="1:7">
      <c r="A76" s="35">
        <f t="shared" si="1"/>
        <v>2.0088747809913663</v>
      </c>
      <c r="B76" s="3">
        <v>25</v>
      </c>
      <c r="C76" s="17"/>
      <c r="D76" s="18"/>
      <c r="E76" s="32"/>
      <c r="F76" s="10"/>
      <c r="G76" s="17"/>
    </row>
    <row r="77" spans="1:7">
      <c r="A77" s="35">
        <f t="shared" si="1"/>
        <v>1.9535986331436197</v>
      </c>
      <c r="B77" s="3">
        <v>28</v>
      </c>
      <c r="C77" s="17"/>
      <c r="D77" s="18"/>
      <c r="E77" s="32"/>
      <c r="F77" s="10"/>
      <c r="G77" s="17"/>
    </row>
    <row r="78" spans="1:7">
      <c r="A78" s="35">
        <f t="shared" si="1"/>
        <v>1.8008057369500203</v>
      </c>
      <c r="B78" s="3">
        <v>9</v>
      </c>
      <c r="C78" s="17"/>
      <c r="D78" s="18"/>
      <c r="E78" s="32"/>
      <c r="F78" s="18"/>
      <c r="G78" s="17"/>
    </row>
    <row r="79" spans="1:7">
      <c r="A79" s="35">
        <f t="shared" si="1"/>
        <v>1.1535099893008376</v>
      </c>
      <c r="B79" s="3">
        <v>20</v>
      </c>
      <c r="C79" s="17"/>
      <c r="D79" s="18"/>
      <c r="E79" s="32"/>
      <c r="F79" s="10"/>
      <c r="G79" s="17"/>
    </row>
    <row r="80" spans="1:7">
      <c r="A80" s="35">
        <f t="shared" si="1"/>
        <v>2.1591842415966234</v>
      </c>
      <c r="B80" s="3">
        <v>31</v>
      </c>
      <c r="C80" s="17">
        <f t="shared" si="2"/>
        <v>5.82997026172829E-2</v>
      </c>
      <c r="D80" s="17">
        <f>LOG10(D63)-$A80</f>
        <v>1.6907017459057982E-2</v>
      </c>
      <c r="E80" s="32"/>
      <c r="F80" s="18"/>
      <c r="G80" s="17"/>
    </row>
    <row r="81" spans="1:7">
      <c r="A81" s="35">
        <f t="shared" si="1"/>
        <v>2.2097064602066978</v>
      </c>
      <c r="B81" s="3">
        <v>32</v>
      </c>
      <c r="C81" s="17">
        <f t="shared" si="2"/>
        <v>-4.2389125458521804E-2</v>
      </c>
      <c r="D81" s="17">
        <f>LOG10(D64)-$A81</f>
        <v>-3.3615201151016461E-2</v>
      </c>
      <c r="E81" s="32"/>
      <c r="F81" s="18"/>
      <c r="G81" s="17"/>
    </row>
  </sheetData>
  <sheetCalcPr fullCalcOnLoad="1"/>
  <phoneticPr fontId="3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2003-09-15T11:16:02Z</dcterms:created>
  <dcterms:modified xsi:type="dcterms:W3CDTF">2020-05-01T15:00:07Z</dcterms:modified>
</cp:coreProperties>
</file>